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322\Desktop\Transparencia\2020\2020\"/>
    </mc:Choice>
  </mc:AlternateContent>
  <bookViews>
    <workbookView xWindow="0" yWindow="165" windowWidth="15480" windowHeight="7590" activeTab="1"/>
  </bookViews>
  <sheets>
    <sheet name="aguinaldo 2020" sheetId="1" r:id="rId1"/>
    <sheet name="prima vacacional 2020" sheetId="5" r:id="rId2"/>
  </sheets>
  <definedNames>
    <definedName name="_xlnm._FilterDatabase" localSheetId="0" hidden="1">'aguinaldo 2020'!$B$4:$B$4</definedName>
    <definedName name="_xlnm._FilterDatabase" localSheetId="1" hidden="1">'prima vacacional 2020'!$B$4:$B$4</definedName>
    <definedName name="_xlnm.Print_Area" localSheetId="0">'aguinaldo 2020'!$A$1:$J$31</definedName>
    <definedName name="_xlnm.Print_Area" localSheetId="1">'prima vacacional 2020'!$A$1:$J$29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 s="1"/>
  <c r="H28" i="5" l="1"/>
  <c r="G27" i="5"/>
  <c r="I27" i="5" s="1"/>
  <c r="H26" i="5"/>
  <c r="G25" i="5"/>
  <c r="I25" i="5" s="1"/>
  <c r="G15" i="5"/>
  <c r="I15" i="5" s="1"/>
  <c r="H24" i="5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H16" i="5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G6" i="5"/>
  <c r="G14" i="1"/>
  <c r="I14" i="1" s="1"/>
  <c r="G29" i="1"/>
  <c r="I29" i="1" s="1"/>
  <c r="G27" i="1"/>
  <c r="I27" i="1" s="1"/>
  <c r="G25" i="1"/>
  <c r="I25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17" i="1"/>
  <c r="I17" i="1" s="1"/>
  <c r="H29" i="5" l="1"/>
  <c r="G16" i="5"/>
  <c r="I16" i="5" s="1"/>
  <c r="I6" i="5"/>
  <c r="G24" i="5"/>
  <c r="I24" i="5" s="1"/>
  <c r="G26" i="5"/>
  <c r="I26" i="5" s="1"/>
  <c r="G28" i="5"/>
  <c r="I28" i="5" s="1"/>
  <c r="G13" i="1"/>
  <c r="G12" i="1"/>
  <c r="I12" i="1" s="1"/>
  <c r="I29" i="5" l="1"/>
  <c r="G29" i="5"/>
  <c r="H16" i="1" l="1"/>
  <c r="G7" i="1"/>
  <c r="G8" i="1"/>
  <c r="I8" i="1" s="1"/>
  <c r="G9" i="1"/>
  <c r="I9" i="1" s="1"/>
  <c r="G10" i="1"/>
  <c r="I10" i="1" s="1"/>
  <c r="G11" i="1"/>
  <c r="I11" i="1" s="1"/>
  <c r="I13" i="1"/>
  <c r="I7" i="1"/>
  <c r="G6" i="1"/>
  <c r="G16" i="1" l="1"/>
  <c r="I6" i="1"/>
  <c r="H30" i="1"/>
  <c r="G30" i="1"/>
  <c r="H28" i="1"/>
  <c r="G28" i="1"/>
  <c r="H26" i="1"/>
  <c r="G26" i="1"/>
  <c r="I26" i="1" l="1"/>
  <c r="I28" i="1"/>
  <c r="I16" i="1"/>
  <c r="I30" i="1"/>
  <c r="H24" i="1"/>
  <c r="G24" i="1"/>
  <c r="G31" i="1" s="1"/>
  <c r="I24" i="1" l="1"/>
  <c r="I31" i="1" s="1"/>
  <c r="H31" i="1"/>
</calcChain>
</file>

<file path=xl/sharedStrings.xml><?xml version="1.0" encoding="utf-8"?>
<sst xmlns="http://schemas.openxmlformats.org/spreadsheetml/2006/main" count="145" uniqueCount="58">
  <si>
    <t>SISTEMA DIF CABO CORRIENTES</t>
  </si>
  <si>
    <t>PERSONAL ADMINISTRATIVO</t>
  </si>
  <si>
    <t>ANA LILIA CARDENAS GARCIA</t>
  </si>
  <si>
    <t>ANABEL PLACITO GORDIAN</t>
  </si>
  <si>
    <t>IGNACIA GONZALEZ CRUZ</t>
  </si>
  <si>
    <t>LILIANA GARCIA JOYA</t>
  </si>
  <si>
    <t>SANDY NALLELY ARAIZA VICENCIO</t>
  </si>
  <si>
    <t>MARIO AGUSTIN GORDIAN CASTILLON</t>
  </si>
  <si>
    <t>MARTHA GABRIELA SANDOVAL GONZALEZ</t>
  </si>
  <si>
    <t>MARIA LUISA CORTES GOMEZ</t>
  </si>
  <si>
    <t>AMAIRANI BETSAIRA RODRIGUEZ OCHOA</t>
  </si>
  <si>
    <t>JOSE ANTONIO PALOMERA GARCIA</t>
  </si>
  <si>
    <t>MARINA TORRES MATA</t>
  </si>
  <si>
    <t>SONIA MEZA  VALDEZ</t>
  </si>
  <si>
    <t>MARIA JOSE SOLIS ZEPEDA</t>
  </si>
  <si>
    <t>NOMBRE</t>
  </si>
  <si>
    <t>SANTIAGO NOYOLA CASTELLON</t>
  </si>
  <si>
    <t>ELSI BELEN GORDIAN CASTELLON</t>
  </si>
  <si>
    <t>ADMINSITRACION 2018-2021</t>
  </si>
  <si>
    <t>DIANA FERNANDA GONZALEZ CARDENAS</t>
  </si>
  <si>
    <t>HECTOR GABRIEL CARDNAS IBARRA</t>
  </si>
  <si>
    <t>YENNY ESMERALDA PLACITO PEÑA</t>
  </si>
  <si>
    <t>KARLA ANDREA LOPEZ HERNANDEZ</t>
  </si>
  <si>
    <t>CARGO</t>
  </si>
  <si>
    <t>ASCRIPCION</t>
  </si>
  <si>
    <t>DT</t>
  </si>
  <si>
    <t>SD</t>
  </si>
  <si>
    <t>SUELDO</t>
  </si>
  <si>
    <t>OTROS 
DESCUENTOS</t>
  </si>
  <si>
    <t>FIRMA</t>
  </si>
  <si>
    <t>INTENDENTE</t>
  </si>
  <si>
    <t>CADI</t>
  </si>
  <si>
    <t>NIÑERA</t>
  </si>
  <si>
    <t>MANUAL DE INTENDENCIA</t>
  </si>
  <si>
    <t>TECNICA PREESCOLAR 2</t>
  </si>
  <si>
    <t>MAESTRA DE PREESCOLAR 2</t>
  </si>
  <si>
    <t>MAESTRA DE PREESCOLAR 1</t>
  </si>
  <si>
    <t>TECNICA PREESCOLAR 1</t>
  </si>
  <si>
    <t>TERAPEUTA</t>
  </si>
  <si>
    <t>UBR</t>
  </si>
  <si>
    <t>AUXILIAR CONTABLE</t>
  </si>
  <si>
    <t>DIF</t>
  </si>
  <si>
    <t>SECRETARIA</t>
  </si>
  <si>
    <t>OFICIAL DE SERVICIOS</t>
  </si>
  <si>
    <t>DIRECTOR DIF</t>
  </si>
  <si>
    <t>SECRETARIA A</t>
  </si>
  <si>
    <t>AUXILIAR ALMACEN</t>
  </si>
  <si>
    <t>TRABAJO SOCIAL</t>
  </si>
  <si>
    <t>ALIMENTARIA</t>
  </si>
  <si>
    <t>TOTALES</t>
  </si>
  <si>
    <t>No.
 EMP</t>
  </si>
  <si>
    <t>DIRECTORA CADI</t>
  </si>
  <si>
    <t>MAESTRA DE PREESCOLAR 3</t>
  </si>
  <si>
    <t>CALCULO DE PRIMA VACACIONAL 2020 Y PROPORCIONES</t>
  </si>
  <si>
    <t>CALCULO DE AGUINALDO 2020 Y PROPORCIONES</t>
  </si>
  <si>
    <t>PRIMA VACACIONAL 2DO PERIODO</t>
  </si>
  <si>
    <t>AGUINALDO 2020</t>
  </si>
  <si>
    <t>ENCARGADA CADI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</si>
</sst>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center"/>
    </xf>
    <xf numFmtId="43" fontId="4" fillId="0" borderId="1" xfId="1" applyFont="1" applyFill="1" applyBorder="1"/>
    <xf numFmtId="44" fontId="4" fillId="0" borderId="3" xfId="2" applyFont="1" applyFill="1" applyBorder="1"/>
    <xf numFmtId="0" fontId="4" fillId="0" borderId="2" xfId="0" applyFont="1" applyFill="1" applyBorder="1"/>
    <xf numFmtId="4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/>
    </xf>
    <xf numFmtId="43" fontId="4" fillId="0" borderId="2" xfId="1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0" applyNumberFormat="1" applyFill="1"/>
    <xf numFmtId="4" fontId="0" fillId="0" borderId="0" xfId="0" applyNumberFormat="1" applyFill="1"/>
    <xf numFmtId="44" fontId="0" fillId="0" borderId="0" xfId="0" applyNumberForma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44" fontId="4" fillId="0" borderId="13" xfId="2" applyFont="1" applyFill="1" applyBorder="1"/>
    <xf numFmtId="0" fontId="4" fillId="0" borderId="14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/>
    </xf>
    <xf numFmtId="0" fontId="4" fillId="0" borderId="15" xfId="0" applyFont="1" applyFill="1" applyBorder="1"/>
    <xf numFmtId="0" fontId="4" fillId="0" borderId="16" xfId="0" applyFont="1" applyFill="1" applyBorder="1"/>
    <xf numFmtId="4" fontId="4" fillId="0" borderId="16" xfId="0" applyNumberFormat="1" applyFont="1" applyFill="1" applyBorder="1" applyAlignment="1">
      <alignment horizontal="center"/>
    </xf>
    <xf numFmtId="43" fontId="4" fillId="0" borderId="16" xfId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110" zoomScaleNormal="110" workbookViewId="0">
      <selection activeCell="J23" sqref="J23"/>
    </sheetView>
  </sheetViews>
  <sheetFormatPr baseColWidth="10" defaultRowHeight="15" x14ac:dyDescent="0.25"/>
  <cols>
    <col min="1" max="1" width="4.5703125" customWidth="1"/>
    <col min="2" max="2" width="36" bestFit="1" customWidth="1"/>
    <col min="3" max="3" width="25.28515625" customWidth="1"/>
    <col min="4" max="4" width="10.7109375" customWidth="1"/>
    <col min="5" max="5" width="5.28515625" customWidth="1"/>
    <col min="6" max="6" width="8.85546875" customWidth="1"/>
    <col min="7" max="7" width="10.42578125" style="17" customWidth="1"/>
    <col min="8" max="8" width="11.28515625" style="2" customWidth="1"/>
    <col min="9" max="9" width="14.5703125" customWidth="1"/>
    <col min="10" max="10" width="55.28515625" customWidth="1"/>
  </cols>
  <sheetData>
    <row r="1" spans="1:1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  <c r="K1" s="22"/>
    </row>
    <row r="2" spans="1:11" ht="15" customHeight="1" x14ac:dyDescent="0.25">
      <c r="A2" s="42" t="s">
        <v>18</v>
      </c>
      <c r="B2" s="43"/>
      <c r="C2" s="43"/>
      <c r="D2" s="43"/>
      <c r="E2" s="43"/>
      <c r="F2" s="43"/>
      <c r="G2" s="43"/>
      <c r="H2" s="43"/>
      <c r="I2" s="43"/>
      <c r="J2" s="44"/>
      <c r="K2" s="24"/>
    </row>
    <row r="3" spans="1:11" x14ac:dyDescent="0.25">
      <c r="A3" s="45" t="s">
        <v>56</v>
      </c>
      <c r="B3" s="46"/>
      <c r="C3" s="46"/>
      <c r="D3" s="46"/>
      <c r="E3" s="46"/>
      <c r="F3" s="46"/>
      <c r="G3" s="46"/>
      <c r="H3" s="46"/>
      <c r="I3" s="46"/>
      <c r="J3" s="47"/>
      <c r="K3" s="25"/>
    </row>
    <row r="4" spans="1:11" s="1" customFormat="1" ht="18" customHeight="1" x14ac:dyDescent="0.25">
      <c r="A4" s="48" t="s">
        <v>1</v>
      </c>
      <c r="B4" s="49"/>
      <c r="C4" s="49"/>
      <c r="D4" s="49"/>
      <c r="E4" s="49"/>
      <c r="F4" s="49"/>
      <c r="G4" s="49"/>
      <c r="H4" s="49"/>
      <c r="I4" s="49"/>
      <c r="J4" s="50"/>
      <c r="K4" s="23"/>
    </row>
    <row r="5" spans="1:11" s="2" customFormat="1" ht="55.7" customHeight="1" x14ac:dyDescent="0.25">
      <c r="A5" s="26" t="s">
        <v>50</v>
      </c>
      <c r="B5" s="5" t="s">
        <v>15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27</v>
      </c>
      <c r="H5" s="7" t="s">
        <v>28</v>
      </c>
      <c r="I5" s="6" t="s">
        <v>54</v>
      </c>
      <c r="J5" s="27" t="s">
        <v>29</v>
      </c>
    </row>
    <row r="6" spans="1:11" s="2" customFormat="1" ht="27.6" customHeight="1" x14ac:dyDescent="0.25">
      <c r="A6" s="28">
        <v>5</v>
      </c>
      <c r="B6" s="8" t="s">
        <v>4</v>
      </c>
      <c r="C6" s="8" t="s">
        <v>30</v>
      </c>
      <c r="D6" s="8" t="s">
        <v>31</v>
      </c>
      <c r="E6" s="8">
        <v>50</v>
      </c>
      <c r="F6" s="9">
        <v>183.76</v>
      </c>
      <c r="G6" s="10">
        <f>+E6*F6</f>
        <v>9188</v>
      </c>
      <c r="H6" s="11">
        <v>0</v>
      </c>
      <c r="I6" s="12">
        <f>+G6-H6</f>
        <v>9188</v>
      </c>
      <c r="J6" s="29"/>
    </row>
    <row r="7" spans="1:11" ht="27.6" customHeight="1" x14ac:dyDescent="0.25">
      <c r="A7" s="28">
        <v>16</v>
      </c>
      <c r="B7" s="8" t="s">
        <v>13</v>
      </c>
      <c r="C7" s="8" t="s">
        <v>32</v>
      </c>
      <c r="D7" s="8" t="s">
        <v>31</v>
      </c>
      <c r="E7" s="8">
        <v>50</v>
      </c>
      <c r="F7" s="9">
        <v>183.76</v>
      </c>
      <c r="G7" s="10">
        <f t="shared" ref="G7:G11" si="0">+E7*F7</f>
        <v>9188</v>
      </c>
      <c r="H7" s="11">
        <v>0</v>
      </c>
      <c r="I7" s="12">
        <f t="shared" ref="I7:I13" si="1">+G7-H7</f>
        <v>9188</v>
      </c>
      <c r="J7" s="29"/>
    </row>
    <row r="8" spans="1:11" s="2" customFormat="1" ht="27.6" customHeight="1" x14ac:dyDescent="0.25">
      <c r="A8" s="28">
        <v>20</v>
      </c>
      <c r="B8" s="8" t="s">
        <v>2</v>
      </c>
      <c r="C8" s="8" t="s">
        <v>32</v>
      </c>
      <c r="D8" s="8" t="s">
        <v>31</v>
      </c>
      <c r="E8" s="8">
        <v>50</v>
      </c>
      <c r="F8" s="9">
        <v>183.76</v>
      </c>
      <c r="G8" s="10">
        <f t="shared" si="0"/>
        <v>9188</v>
      </c>
      <c r="H8" s="11">
        <v>0</v>
      </c>
      <c r="I8" s="12">
        <f t="shared" si="1"/>
        <v>9188</v>
      </c>
      <c r="J8" s="29"/>
    </row>
    <row r="9" spans="1:11" s="2" customFormat="1" ht="27.6" customHeight="1" x14ac:dyDescent="0.25">
      <c r="A9" s="28">
        <v>36</v>
      </c>
      <c r="B9" s="8" t="s">
        <v>7</v>
      </c>
      <c r="C9" s="8" t="s">
        <v>33</v>
      </c>
      <c r="D9" s="8" t="s">
        <v>31</v>
      </c>
      <c r="E9" s="8">
        <v>50</v>
      </c>
      <c r="F9" s="9">
        <v>183.76</v>
      </c>
      <c r="G9" s="10">
        <f t="shared" si="0"/>
        <v>9188</v>
      </c>
      <c r="H9" s="11">
        <v>0</v>
      </c>
      <c r="I9" s="12">
        <f t="shared" si="1"/>
        <v>9188</v>
      </c>
      <c r="J9" s="29"/>
    </row>
    <row r="10" spans="1:11" s="2" customFormat="1" ht="27.6" customHeight="1" x14ac:dyDescent="0.25">
      <c r="A10" s="28">
        <v>40</v>
      </c>
      <c r="B10" s="8" t="s">
        <v>10</v>
      </c>
      <c r="C10" s="8" t="s">
        <v>34</v>
      </c>
      <c r="D10" s="8" t="s">
        <v>31</v>
      </c>
      <c r="E10" s="8">
        <v>50</v>
      </c>
      <c r="F10" s="9">
        <v>250.29</v>
      </c>
      <c r="G10" s="10">
        <f t="shared" si="0"/>
        <v>12514.5</v>
      </c>
      <c r="H10" s="11">
        <v>0</v>
      </c>
      <c r="I10" s="12">
        <f t="shared" si="1"/>
        <v>12514.5</v>
      </c>
      <c r="J10" s="29"/>
    </row>
    <row r="11" spans="1:11" ht="27.6" customHeight="1" x14ac:dyDescent="0.25">
      <c r="A11" s="28">
        <v>3</v>
      </c>
      <c r="B11" s="8" t="s">
        <v>19</v>
      </c>
      <c r="C11" s="8" t="s">
        <v>35</v>
      </c>
      <c r="D11" s="8" t="s">
        <v>31</v>
      </c>
      <c r="E11" s="8">
        <v>50</v>
      </c>
      <c r="F11" s="9">
        <v>250.29</v>
      </c>
      <c r="G11" s="10">
        <f t="shared" si="0"/>
        <v>12514.5</v>
      </c>
      <c r="H11" s="11">
        <v>0</v>
      </c>
      <c r="I11" s="12">
        <f t="shared" si="1"/>
        <v>12514.5</v>
      </c>
      <c r="J11" s="29"/>
    </row>
    <row r="12" spans="1:11" ht="27.6" customHeight="1" x14ac:dyDescent="0.25">
      <c r="A12" s="28">
        <v>10</v>
      </c>
      <c r="B12" s="8" t="s">
        <v>21</v>
      </c>
      <c r="C12" s="8" t="s">
        <v>36</v>
      </c>
      <c r="D12" s="8" t="s">
        <v>31</v>
      </c>
      <c r="E12" s="8">
        <v>16.66</v>
      </c>
      <c r="F12" s="9">
        <v>250.29</v>
      </c>
      <c r="G12" s="10">
        <f>+E12*F12</f>
        <v>4169.8314</v>
      </c>
      <c r="H12" s="11">
        <v>0</v>
      </c>
      <c r="I12" s="12">
        <f>+G12-H12</f>
        <v>4169.8314</v>
      </c>
      <c r="J12" s="29"/>
    </row>
    <row r="13" spans="1:11" s="2" customFormat="1" ht="27.6" customHeight="1" x14ac:dyDescent="0.25">
      <c r="A13" s="28">
        <v>11</v>
      </c>
      <c r="B13" s="8" t="s">
        <v>22</v>
      </c>
      <c r="C13" s="8"/>
      <c r="D13" s="8" t="s">
        <v>31</v>
      </c>
      <c r="E13" s="8">
        <v>16.66</v>
      </c>
      <c r="F13" s="9">
        <v>250.29</v>
      </c>
      <c r="G13" s="10">
        <f>+E13*F13</f>
        <v>4169.8314</v>
      </c>
      <c r="H13" s="11">
        <v>0</v>
      </c>
      <c r="I13" s="12">
        <f t="shared" si="1"/>
        <v>4169.8314</v>
      </c>
      <c r="J13" s="29"/>
    </row>
    <row r="14" spans="1:11" s="2" customFormat="1" ht="27.6" customHeight="1" x14ac:dyDescent="0.25">
      <c r="A14" s="28">
        <v>48</v>
      </c>
      <c r="B14" s="8" t="s">
        <v>14</v>
      </c>
      <c r="C14" s="8" t="s">
        <v>37</v>
      </c>
      <c r="D14" s="8" t="s">
        <v>31</v>
      </c>
      <c r="E14" s="8">
        <v>50</v>
      </c>
      <c r="F14" s="9">
        <v>183.76</v>
      </c>
      <c r="G14" s="10">
        <f>+E14*F14</f>
        <v>9188</v>
      </c>
      <c r="H14" s="11">
        <v>0</v>
      </c>
      <c r="I14" s="12">
        <f>+G14-H14</f>
        <v>9188</v>
      </c>
      <c r="J14" s="29"/>
    </row>
    <row r="15" spans="1:11" x14ac:dyDescent="0.25">
      <c r="A15" s="30">
        <v>8</v>
      </c>
      <c r="B15" s="13" t="s">
        <v>6</v>
      </c>
      <c r="C15" s="13" t="s">
        <v>57</v>
      </c>
      <c r="D15" s="13" t="s">
        <v>31</v>
      </c>
      <c r="E15" s="13">
        <v>50</v>
      </c>
      <c r="F15" s="14">
        <v>350.24</v>
      </c>
      <c r="G15" s="15">
        <f>+E15*F15</f>
        <v>17512</v>
      </c>
      <c r="H15" s="16"/>
      <c r="I15" s="12">
        <f>+G15-H15</f>
        <v>17512</v>
      </c>
      <c r="J15" s="29"/>
    </row>
    <row r="16" spans="1:11" s="2" customFormat="1" ht="27.6" customHeight="1" x14ac:dyDescent="0.25">
      <c r="A16" s="28"/>
      <c r="B16" s="8"/>
      <c r="C16" s="8"/>
      <c r="D16" s="8"/>
      <c r="E16" s="8"/>
      <c r="F16" s="9"/>
      <c r="G16" s="10">
        <f>+SUM(G6:G15)</f>
        <v>96820.662799999991</v>
      </c>
      <c r="H16" s="11">
        <f>+SUM(H6:H14)</f>
        <v>0</v>
      </c>
      <c r="I16" s="12">
        <f>+G16-H16</f>
        <v>96820.662799999991</v>
      </c>
      <c r="J16" s="31"/>
    </row>
    <row r="17" spans="1:10" s="2" customFormat="1" ht="27.6" customHeight="1" x14ac:dyDescent="0.25">
      <c r="A17" s="28">
        <v>4</v>
      </c>
      <c r="B17" s="8" t="s">
        <v>3</v>
      </c>
      <c r="C17" s="8" t="s">
        <v>38</v>
      </c>
      <c r="D17" s="8" t="s">
        <v>39</v>
      </c>
      <c r="E17" s="8">
        <v>25</v>
      </c>
      <c r="F17" s="9">
        <v>390.21</v>
      </c>
      <c r="G17" s="10">
        <f>+E17*F17</f>
        <v>9755.25</v>
      </c>
      <c r="H17" s="11">
        <v>0</v>
      </c>
      <c r="I17" s="12">
        <f>+G17-H17</f>
        <v>9755.25</v>
      </c>
      <c r="J17" s="29"/>
    </row>
    <row r="18" spans="1:10" s="2" customFormat="1" ht="27.6" customHeight="1" x14ac:dyDescent="0.25">
      <c r="A18" s="28">
        <v>24</v>
      </c>
      <c r="B18" s="8" t="s">
        <v>12</v>
      </c>
      <c r="C18" s="8" t="s">
        <v>40</v>
      </c>
      <c r="D18" s="8" t="s">
        <v>41</v>
      </c>
      <c r="E18" s="8">
        <v>50</v>
      </c>
      <c r="F18" s="9">
        <v>350.24</v>
      </c>
      <c r="G18" s="10">
        <f t="shared" ref="G18:G23" si="2">+E18*F18</f>
        <v>17512</v>
      </c>
      <c r="H18" s="11">
        <v>0</v>
      </c>
      <c r="I18" s="12">
        <f t="shared" ref="I18:I30" si="3">+G18-H18</f>
        <v>17512</v>
      </c>
      <c r="J18" s="29"/>
    </row>
    <row r="19" spans="1:10" s="2" customFormat="1" ht="27.6" customHeight="1" x14ac:dyDescent="0.25">
      <c r="A19" s="28">
        <v>26</v>
      </c>
      <c r="B19" s="8" t="s">
        <v>5</v>
      </c>
      <c r="C19" s="8" t="s">
        <v>42</v>
      </c>
      <c r="D19" s="8" t="s">
        <v>41</v>
      </c>
      <c r="E19" s="8">
        <v>50</v>
      </c>
      <c r="F19" s="9">
        <v>209.47</v>
      </c>
      <c r="G19" s="10">
        <f t="shared" si="2"/>
        <v>10473.5</v>
      </c>
      <c r="H19" s="11">
        <v>10473.5</v>
      </c>
      <c r="I19" s="12">
        <f t="shared" si="3"/>
        <v>0</v>
      </c>
      <c r="J19" s="29"/>
    </row>
    <row r="20" spans="1:10" s="2" customFormat="1" ht="27.6" customHeight="1" x14ac:dyDescent="0.25">
      <c r="A20" s="28">
        <v>45</v>
      </c>
      <c r="B20" s="8" t="s">
        <v>11</v>
      </c>
      <c r="C20" s="8" t="s">
        <v>43</v>
      </c>
      <c r="D20" s="8" t="s">
        <v>41</v>
      </c>
      <c r="E20" s="8">
        <v>50</v>
      </c>
      <c r="F20" s="9">
        <v>269.47000000000003</v>
      </c>
      <c r="G20" s="10">
        <f t="shared" si="2"/>
        <v>13473.500000000002</v>
      </c>
      <c r="H20" s="11">
        <v>5000</v>
      </c>
      <c r="I20" s="12">
        <f t="shared" si="3"/>
        <v>8473.5000000000018</v>
      </c>
      <c r="J20" s="29"/>
    </row>
    <row r="21" spans="1:10" s="2" customFormat="1" ht="27.6" customHeight="1" x14ac:dyDescent="0.25">
      <c r="A21" s="28">
        <v>25</v>
      </c>
      <c r="B21" s="8" t="s">
        <v>16</v>
      </c>
      <c r="C21" s="8" t="s">
        <v>44</v>
      </c>
      <c r="D21" s="8" t="s">
        <v>41</v>
      </c>
      <c r="E21" s="8">
        <v>50</v>
      </c>
      <c r="F21" s="9">
        <v>594.66999999999996</v>
      </c>
      <c r="G21" s="10">
        <f t="shared" si="2"/>
        <v>29733.499999999996</v>
      </c>
      <c r="H21" s="11">
        <v>0</v>
      </c>
      <c r="I21" s="12">
        <f t="shared" si="3"/>
        <v>29733.499999999996</v>
      </c>
      <c r="J21" s="29"/>
    </row>
    <row r="22" spans="1:10" s="2" customFormat="1" ht="27.6" customHeight="1" x14ac:dyDescent="0.25">
      <c r="A22" s="28">
        <v>7</v>
      </c>
      <c r="B22" s="8" t="s">
        <v>17</v>
      </c>
      <c r="C22" s="8" t="s">
        <v>45</v>
      </c>
      <c r="D22" s="8" t="s">
        <v>41</v>
      </c>
      <c r="E22" s="8">
        <v>50</v>
      </c>
      <c r="F22" s="9">
        <v>290.60000000000002</v>
      </c>
      <c r="G22" s="10">
        <f t="shared" si="2"/>
        <v>14530.000000000002</v>
      </c>
      <c r="H22" s="11"/>
      <c r="I22" s="12">
        <f t="shared" si="3"/>
        <v>14530.000000000002</v>
      </c>
      <c r="J22" s="29"/>
    </row>
    <row r="23" spans="1:10" ht="28.15" customHeight="1" x14ac:dyDescent="0.25">
      <c r="A23" s="28">
        <v>9</v>
      </c>
      <c r="B23" s="8" t="s">
        <v>20</v>
      </c>
      <c r="C23" s="8" t="s">
        <v>46</v>
      </c>
      <c r="D23" s="8" t="s">
        <v>41</v>
      </c>
      <c r="E23" s="8">
        <v>25</v>
      </c>
      <c r="F23" s="9">
        <v>209.47</v>
      </c>
      <c r="G23" s="10">
        <f t="shared" si="2"/>
        <v>5236.75</v>
      </c>
      <c r="H23" s="11">
        <v>3000</v>
      </c>
      <c r="I23" s="12">
        <f t="shared" si="3"/>
        <v>2236.75</v>
      </c>
      <c r="J23" s="29"/>
    </row>
    <row r="24" spans="1:10" x14ac:dyDescent="0.25">
      <c r="A24" s="28"/>
      <c r="B24" s="8"/>
      <c r="C24" s="8"/>
      <c r="D24" s="8"/>
      <c r="E24" s="8"/>
      <c r="F24" s="9"/>
      <c r="G24" s="10">
        <f>+SUM(G17:G23)</f>
        <v>100714.5</v>
      </c>
      <c r="H24" s="11">
        <f>+SUM(H17:H23)</f>
        <v>18473.5</v>
      </c>
      <c r="I24" s="12">
        <f t="shared" si="3"/>
        <v>82241</v>
      </c>
      <c r="J24" s="32"/>
    </row>
    <row r="25" spans="1:10" x14ac:dyDescent="0.25">
      <c r="A25" s="30"/>
      <c r="B25" s="13"/>
      <c r="C25" s="13" t="s">
        <v>51</v>
      </c>
      <c r="D25" s="13" t="s">
        <v>31</v>
      </c>
      <c r="E25" s="13"/>
      <c r="F25" s="14"/>
      <c r="G25" s="15">
        <f>+E25*F25</f>
        <v>0</v>
      </c>
      <c r="H25" s="16"/>
      <c r="I25" s="12">
        <f>+G25-H25</f>
        <v>0</v>
      </c>
      <c r="J25" s="29"/>
    </row>
    <row r="26" spans="1:10" x14ac:dyDescent="0.25">
      <c r="A26" s="28"/>
      <c r="B26" s="8"/>
      <c r="C26" s="8"/>
      <c r="D26" s="8"/>
      <c r="E26" s="8"/>
      <c r="F26" s="9"/>
      <c r="G26" s="10">
        <f>+G25</f>
        <v>0</v>
      </c>
      <c r="H26" s="11">
        <f>+H25</f>
        <v>0</v>
      </c>
      <c r="I26" s="12">
        <f t="shared" si="3"/>
        <v>0</v>
      </c>
      <c r="J26" s="32"/>
    </row>
    <row r="27" spans="1:10" x14ac:dyDescent="0.25">
      <c r="A27" s="28">
        <v>37</v>
      </c>
      <c r="B27" s="8" t="s">
        <v>8</v>
      </c>
      <c r="C27" s="8" t="s">
        <v>47</v>
      </c>
      <c r="D27" s="8" t="s">
        <v>41</v>
      </c>
      <c r="E27" s="8">
        <v>50</v>
      </c>
      <c r="F27" s="9">
        <v>336.54</v>
      </c>
      <c r="G27" s="10">
        <f>+E27*F27</f>
        <v>16827</v>
      </c>
      <c r="H27" s="11"/>
      <c r="I27" s="12">
        <f>+G27-H27</f>
        <v>16827</v>
      </c>
      <c r="J27" s="29"/>
    </row>
    <row r="28" spans="1:10" x14ac:dyDescent="0.25">
      <c r="A28" s="28"/>
      <c r="B28" s="8"/>
      <c r="C28" s="8"/>
      <c r="D28" s="8"/>
      <c r="E28" s="8"/>
      <c r="F28" s="9"/>
      <c r="G28" s="10">
        <f>+G27</f>
        <v>16827</v>
      </c>
      <c r="H28" s="11">
        <f>+H27</f>
        <v>0</v>
      </c>
      <c r="I28" s="12">
        <f t="shared" si="3"/>
        <v>16827</v>
      </c>
      <c r="J28" s="31"/>
    </row>
    <row r="29" spans="1:10" x14ac:dyDescent="0.25">
      <c r="A29" s="30">
        <v>39</v>
      </c>
      <c r="B29" s="13" t="s">
        <v>9</v>
      </c>
      <c r="C29" s="13" t="s">
        <v>48</v>
      </c>
      <c r="D29" s="13" t="s">
        <v>41</v>
      </c>
      <c r="E29" s="13">
        <v>50</v>
      </c>
      <c r="F29" s="14">
        <v>296.54000000000002</v>
      </c>
      <c r="G29" s="15">
        <f>+E29*F29</f>
        <v>14827.000000000002</v>
      </c>
      <c r="H29" s="16">
        <v>1500</v>
      </c>
      <c r="I29" s="12">
        <f>+G29-H29</f>
        <v>13327.000000000002</v>
      </c>
      <c r="J29" s="29"/>
    </row>
    <row r="30" spans="1:10" x14ac:dyDescent="0.25">
      <c r="A30" s="28"/>
      <c r="B30" s="8"/>
      <c r="C30" s="8"/>
      <c r="D30" s="8"/>
      <c r="E30" s="8"/>
      <c r="F30" s="9"/>
      <c r="G30" s="10">
        <f>+G29</f>
        <v>14827.000000000002</v>
      </c>
      <c r="H30" s="11">
        <f>+H29</f>
        <v>1500</v>
      </c>
      <c r="I30" s="12">
        <f t="shared" si="3"/>
        <v>13327.000000000002</v>
      </c>
      <c r="J30" s="31"/>
    </row>
    <row r="31" spans="1:10" ht="15.75" thickBot="1" x14ac:dyDescent="0.3">
      <c r="A31" s="33"/>
      <c r="B31" s="34" t="s">
        <v>49</v>
      </c>
      <c r="C31" s="34"/>
      <c r="D31" s="34"/>
      <c r="E31" s="34"/>
      <c r="F31" s="34"/>
      <c r="G31" s="35">
        <f>+G16+G24+G26+G28+G30</f>
        <v>229189.16279999999</v>
      </c>
      <c r="H31" s="36">
        <f>+H16+H24+H26+H28+H30</f>
        <v>19973.5</v>
      </c>
      <c r="I31" s="37">
        <f>+I16+I24+I26+I28+I30</f>
        <v>209215.66279999999</v>
      </c>
      <c r="J31" s="38"/>
    </row>
    <row r="32" spans="1:10" x14ac:dyDescent="0.25">
      <c r="A32" s="3"/>
      <c r="B32" s="3"/>
      <c r="C32" s="3"/>
      <c r="D32" s="3"/>
      <c r="E32" s="3"/>
      <c r="F32" s="3"/>
      <c r="G32" s="4"/>
      <c r="I32" s="3"/>
      <c r="J32" s="3"/>
    </row>
    <row r="34" spans="6:10" x14ac:dyDescent="0.25">
      <c r="I34" s="18"/>
      <c r="J34" s="18"/>
    </row>
    <row r="36" spans="6:10" x14ac:dyDescent="0.25">
      <c r="F36" s="18"/>
    </row>
    <row r="37" spans="6:10" x14ac:dyDescent="0.25">
      <c r="H37" s="19"/>
      <c r="I37" s="21"/>
    </row>
    <row r="38" spans="6:10" x14ac:dyDescent="0.25">
      <c r="H38" s="20"/>
      <c r="I38" s="21"/>
    </row>
    <row r="40" spans="6:10" x14ac:dyDescent="0.25">
      <c r="F40" s="18"/>
    </row>
  </sheetData>
  <mergeCells count="4">
    <mergeCell ref="A1:J1"/>
    <mergeCell ref="A4:J4"/>
    <mergeCell ref="A3:J3"/>
    <mergeCell ref="A2:J2"/>
  </mergeCells>
  <printOptions horizontalCentered="1"/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90" zoomScaleNormal="90" workbookViewId="0">
      <selection activeCell="I5" sqref="I5"/>
    </sheetView>
  </sheetViews>
  <sheetFormatPr baseColWidth="10" defaultRowHeight="15" x14ac:dyDescent="0.25"/>
  <cols>
    <col min="1" max="1" width="4.5703125" customWidth="1"/>
    <col min="2" max="2" width="41.42578125" customWidth="1"/>
    <col min="3" max="3" width="31" customWidth="1"/>
    <col min="4" max="4" width="13.7109375" customWidth="1"/>
    <col min="5" max="5" width="5.28515625" customWidth="1"/>
    <col min="6" max="6" width="8.85546875" customWidth="1"/>
    <col min="7" max="7" width="10.42578125" style="17" customWidth="1"/>
    <col min="8" max="8" width="11.28515625" style="2" customWidth="1"/>
    <col min="9" max="9" width="14.5703125" customWidth="1"/>
    <col min="10" max="10" width="55.28515625" customWidth="1"/>
  </cols>
  <sheetData>
    <row r="1" spans="1:10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x14ac:dyDescent="0.25">
      <c r="A2" s="55" t="s">
        <v>18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x14ac:dyDescent="0.25">
      <c r="A3" s="55" t="s">
        <v>55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s="1" customFormat="1" ht="15" customHeight="1" x14ac:dyDescent="0.25">
      <c r="A4" s="58" t="s">
        <v>1</v>
      </c>
      <c r="B4" s="51"/>
      <c r="C4" s="51"/>
      <c r="D4" s="51"/>
      <c r="E4" s="51"/>
      <c r="F4" s="51"/>
      <c r="G4" s="51"/>
      <c r="H4" s="51"/>
      <c r="I4" s="51"/>
      <c r="J4" s="59"/>
    </row>
    <row r="5" spans="1:10" s="2" customFormat="1" ht="66" customHeight="1" x14ac:dyDescent="0.25">
      <c r="A5" s="26" t="s">
        <v>50</v>
      </c>
      <c r="B5" s="5" t="s">
        <v>15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27</v>
      </c>
      <c r="H5" s="7" t="s">
        <v>28</v>
      </c>
      <c r="I5" s="6" t="s">
        <v>53</v>
      </c>
      <c r="J5" s="27" t="s">
        <v>29</v>
      </c>
    </row>
    <row r="6" spans="1:10" s="2" customFormat="1" ht="27.6" customHeight="1" x14ac:dyDescent="0.25">
      <c r="A6" s="28">
        <v>5</v>
      </c>
      <c r="B6" s="8" t="s">
        <v>4</v>
      </c>
      <c r="C6" s="8" t="s">
        <v>30</v>
      </c>
      <c r="D6" s="8" t="s">
        <v>31</v>
      </c>
      <c r="E6" s="8">
        <v>5</v>
      </c>
      <c r="F6" s="9">
        <v>183.76</v>
      </c>
      <c r="G6" s="10">
        <f>+E6*F6</f>
        <v>918.8</v>
      </c>
      <c r="H6" s="11">
        <v>0</v>
      </c>
      <c r="I6" s="12">
        <f>+G6</f>
        <v>918.8</v>
      </c>
      <c r="J6" s="29"/>
    </row>
    <row r="7" spans="1:10" ht="27.6" customHeight="1" x14ac:dyDescent="0.25">
      <c r="A7" s="28">
        <v>16</v>
      </c>
      <c r="B7" s="8" t="s">
        <v>13</v>
      </c>
      <c r="C7" s="8" t="s">
        <v>32</v>
      </c>
      <c r="D7" s="8" t="s">
        <v>31</v>
      </c>
      <c r="E7" s="8">
        <v>5</v>
      </c>
      <c r="F7" s="9">
        <v>183.76</v>
      </c>
      <c r="G7" s="10">
        <f t="shared" ref="G7:G11" si="0">+E7*F7</f>
        <v>918.8</v>
      </c>
      <c r="H7" s="11">
        <v>0</v>
      </c>
      <c r="I7" s="12">
        <f t="shared" ref="I7:I14" si="1">+G7</f>
        <v>918.8</v>
      </c>
      <c r="J7" s="29"/>
    </row>
    <row r="8" spans="1:10" s="2" customFormat="1" ht="27.6" customHeight="1" x14ac:dyDescent="0.25">
      <c r="A8" s="28">
        <v>20</v>
      </c>
      <c r="B8" s="8" t="s">
        <v>2</v>
      </c>
      <c r="C8" s="8" t="s">
        <v>32</v>
      </c>
      <c r="D8" s="8" t="s">
        <v>31</v>
      </c>
      <c r="E8" s="8">
        <v>5</v>
      </c>
      <c r="F8" s="9">
        <v>183.76</v>
      </c>
      <c r="G8" s="10">
        <f t="shared" si="0"/>
        <v>918.8</v>
      </c>
      <c r="H8" s="11">
        <v>0</v>
      </c>
      <c r="I8" s="12">
        <f t="shared" si="1"/>
        <v>918.8</v>
      </c>
      <c r="J8" s="29"/>
    </row>
    <row r="9" spans="1:10" s="2" customFormat="1" ht="27.6" customHeight="1" x14ac:dyDescent="0.25">
      <c r="A9" s="28">
        <v>36</v>
      </c>
      <c r="B9" s="8" t="s">
        <v>7</v>
      </c>
      <c r="C9" s="8" t="s">
        <v>33</v>
      </c>
      <c r="D9" s="8" t="s">
        <v>31</v>
      </c>
      <c r="E9" s="8">
        <v>5</v>
      </c>
      <c r="F9" s="9">
        <v>183.76</v>
      </c>
      <c r="G9" s="10">
        <f t="shared" si="0"/>
        <v>918.8</v>
      </c>
      <c r="H9" s="11">
        <v>0</v>
      </c>
      <c r="I9" s="12">
        <f t="shared" si="1"/>
        <v>918.8</v>
      </c>
      <c r="J9" s="29"/>
    </row>
    <row r="10" spans="1:10" s="2" customFormat="1" ht="27.6" customHeight="1" x14ac:dyDescent="0.25">
      <c r="A10" s="28">
        <v>40</v>
      </c>
      <c r="B10" s="8" t="s">
        <v>10</v>
      </c>
      <c r="C10" s="8" t="s">
        <v>34</v>
      </c>
      <c r="D10" s="8" t="s">
        <v>31</v>
      </c>
      <c r="E10" s="8">
        <v>5</v>
      </c>
      <c r="F10" s="9">
        <v>250.29</v>
      </c>
      <c r="G10" s="10">
        <f t="shared" si="0"/>
        <v>1251.45</v>
      </c>
      <c r="H10" s="11">
        <v>0</v>
      </c>
      <c r="I10" s="12">
        <f t="shared" si="1"/>
        <v>1251.45</v>
      </c>
      <c r="J10" s="29"/>
    </row>
    <row r="11" spans="1:10" ht="27.6" customHeight="1" x14ac:dyDescent="0.25">
      <c r="A11" s="28">
        <v>3</v>
      </c>
      <c r="B11" s="8" t="s">
        <v>19</v>
      </c>
      <c r="C11" s="8" t="s">
        <v>35</v>
      </c>
      <c r="D11" s="8" t="s">
        <v>31</v>
      </c>
      <c r="E11" s="8">
        <v>5</v>
      </c>
      <c r="F11" s="9">
        <v>250.29</v>
      </c>
      <c r="G11" s="10">
        <f t="shared" si="0"/>
        <v>1251.45</v>
      </c>
      <c r="H11" s="11">
        <v>0</v>
      </c>
      <c r="I11" s="12">
        <f t="shared" si="1"/>
        <v>1251.45</v>
      </c>
      <c r="J11" s="29"/>
    </row>
    <row r="12" spans="1:10" ht="27.6" customHeight="1" x14ac:dyDescent="0.25">
      <c r="A12" s="28">
        <v>10</v>
      </c>
      <c r="B12" s="8" t="s">
        <v>21</v>
      </c>
      <c r="C12" s="8" t="s">
        <v>36</v>
      </c>
      <c r="D12" s="8" t="s">
        <v>31</v>
      </c>
      <c r="E12" s="8">
        <v>1.66</v>
      </c>
      <c r="F12" s="9">
        <v>250.29</v>
      </c>
      <c r="G12" s="10">
        <f>+E12*F12</f>
        <v>415.48139999999995</v>
      </c>
      <c r="H12" s="11">
        <v>0</v>
      </c>
      <c r="I12" s="12">
        <f>+G12</f>
        <v>415.48139999999995</v>
      </c>
      <c r="J12" s="29"/>
    </row>
    <row r="13" spans="1:10" s="2" customFormat="1" ht="27.6" customHeight="1" x14ac:dyDescent="0.25">
      <c r="A13" s="28">
        <v>11</v>
      </c>
      <c r="B13" s="8" t="s">
        <v>22</v>
      </c>
      <c r="C13" s="8" t="s">
        <v>52</v>
      </c>
      <c r="D13" s="8" t="s">
        <v>31</v>
      </c>
      <c r="E13" s="8">
        <v>1.66</v>
      </c>
      <c r="F13" s="9">
        <v>250.29</v>
      </c>
      <c r="G13" s="10">
        <f>+E13*F13</f>
        <v>415.48139999999995</v>
      </c>
      <c r="H13" s="11">
        <v>0</v>
      </c>
      <c r="I13" s="12">
        <f t="shared" si="1"/>
        <v>415.48139999999995</v>
      </c>
      <c r="J13" s="29"/>
    </row>
    <row r="14" spans="1:10" s="2" customFormat="1" ht="27.6" customHeight="1" x14ac:dyDescent="0.25">
      <c r="A14" s="28">
        <v>48</v>
      </c>
      <c r="B14" s="8" t="s">
        <v>14</v>
      </c>
      <c r="C14" s="8" t="s">
        <v>37</v>
      </c>
      <c r="D14" s="8" t="s">
        <v>31</v>
      </c>
      <c r="E14" s="8">
        <v>5</v>
      </c>
      <c r="F14" s="9">
        <v>183.76</v>
      </c>
      <c r="G14" s="10">
        <f>+E14*F14</f>
        <v>918.8</v>
      </c>
      <c r="H14" s="11">
        <v>0</v>
      </c>
      <c r="I14" s="12">
        <f t="shared" si="1"/>
        <v>918.8</v>
      </c>
      <c r="J14" s="29"/>
    </row>
    <row r="15" spans="1:10" x14ac:dyDescent="0.25">
      <c r="A15" s="30">
        <v>8</v>
      </c>
      <c r="B15" s="13" t="s">
        <v>6</v>
      </c>
      <c r="C15" s="13" t="s">
        <v>51</v>
      </c>
      <c r="D15" s="13" t="s">
        <v>31</v>
      </c>
      <c r="E15" s="13">
        <v>5</v>
      </c>
      <c r="F15" s="14">
        <v>350.24</v>
      </c>
      <c r="G15" s="15">
        <f>+E15*F15</f>
        <v>1751.2</v>
      </c>
      <c r="H15" s="16"/>
      <c r="I15" s="12">
        <f>+G15-H15</f>
        <v>1751.2</v>
      </c>
      <c r="J15" s="29"/>
    </row>
    <row r="16" spans="1:10" s="2" customFormat="1" ht="27.6" customHeight="1" x14ac:dyDescent="0.25">
      <c r="A16" s="28"/>
      <c r="B16" s="8"/>
      <c r="C16" s="8"/>
      <c r="D16" s="8"/>
      <c r="E16" s="8"/>
      <c r="F16" s="9"/>
      <c r="G16" s="10">
        <f>+SUM(G6:G15)</f>
        <v>9679.0627999999997</v>
      </c>
      <c r="H16" s="11">
        <f>+SUM(H6:H14)</f>
        <v>0</v>
      </c>
      <c r="I16" s="12">
        <f>+G16-H16</f>
        <v>9679.0627999999997</v>
      </c>
      <c r="J16" s="31"/>
    </row>
    <row r="17" spans="1:10" s="2" customFormat="1" ht="27.6" customHeight="1" x14ac:dyDescent="0.25">
      <c r="A17" s="28">
        <v>4</v>
      </c>
      <c r="B17" s="8" t="s">
        <v>3</v>
      </c>
      <c r="C17" s="8" t="s">
        <v>38</v>
      </c>
      <c r="D17" s="8" t="s">
        <v>39</v>
      </c>
      <c r="E17" s="8">
        <v>5</v>
      </c>
      <c r="F17" s="9">
        <v>390.21</v>
      </c>
      <c r="G17" s="10">
        <f>+E17*F17</f>
        <v>1951.05</v>
      </c>
      <c r="H17" s="11">
        <v>0</v>
      </c>
      <c r="I17" s="12">
        <f>+G17-H17</f>
        <v>1951.05</v>
      </c>
      <c r="J17" s="29"/>
    </row>
    <row r="18" spans="1:10" s="2" customFormat="1" ht="27.6" customHeight="1" x14ac:dyDescent="0.25">
      <c r="A18" s="28">
        <v>24</v>
      </c>
      <c r="B18" s="8" t="s">
        <v>12</v>
      </c>
      <c r="C18" s="8" t="s">
        <v>40</v>
      </c>
      <c r="D18" s="8" t="s">
        <v>41</v>
      </c>
      <c r="E18" s="8">
        <v>5</v>
      </c>
      <c r="F18" s="9">
        <v>350.24</v>
      </c>
      <c r="G18" s="10">
        <f t="shared" ref="G18:G23" si="2">+E18*F18</f>
        <v>1751.2</v>
      </c>
      <c r="H18" s="11">
        <v>0</v>
      </c>
      <c r="I18" s="12">
        <f t="shared" ref="I18:I28" si="3">+G18-H18</f>
        <v>1751.2</v>
      </c>
      <c r="J18" s="29"/>
    </row>
    <row r="19" spans="1:10" s="2" customFormat="1" ht="27.6" customHeight="1" x14ac:dyDescent="0.25">
      <c r="A19" s="28">
        <v>26</v>
      </c>
      <c r="B19" s="8" t="s">
        <v>5</v>
      </c>
      <c r="C19" s="8" t="s">
        <v>42</v>
      </c>
      <c r="D19" s="8" t="s">
        <v>41</v>
      </c>
      <c r="E19" s="8">
        <v>5</v>
      </c>
      <c r="F19" s="9">
        <v>209.47</v>
      </c>
      <c r="G19" s="10">
        <f t="shared" si="2"/>
        <v>1047.3499999999999</v>
      </c>
      <c r="H19" s="11">
        <v>0</v>
      </c>
      <c r="I19" s="12">
        <f t="shared" si="3"/>
        <v>1047.3499999999999</v>
      </c>
      <c r="J19" s="29"/>
    </row>
    <row r="20" spans="1:10" s="2" customFormat="1" ht="27.6" customHeight="1" x14ac:dyDescent="0.25">
      <c r="A20" s="28">
        <v>45</v>
      </c>
      <c r="B20" s="8" t="s">
        <v>11</v>
      </c>
      <c r="C20" s="8" t="s">
        <v>43</v>
      </c>
      <c r="D20" s="8" t="s">
        <v>41</v>
      </c>
      <c r="E20" s="8">
        <v>5</v>
      </c>
      <c r="F20" s="9">
        <v>269.47000000000003</v>
      </c>
      <c r="G20" s="10">
        <f t="shared" si="2"/>
        <v>1347.3500000000001</v>
      </c>
      <c r="H20" s="11">
        <v>0</v>
      </c>
      <c r="I20" s="12">
        <f t="shared" si="3"/>
        <v>1347.3500000000001</v>
      </c>
      <c r="J20" s="29"/>
    </row>
    <row r="21" spans="1:10" s="2" customFormat="1" ht="27.6" customHeight="1" x14ac:dyDescent="0.25">
      <c r="A21" s="28">
        <v>25</v>
      </c>
      <c r="B21" s="8" t="s">
        <v>16</v>
      </c>
      <c r="C21" s="8" t="s">
        <v>44</v>
      </c>
      <c r="D21" s="8" t="s">
        <v>41</v>
      </c>
      <c r="E21" s="8">
        <v>5</v>
      </c>
      <c r="F21" s="9">
        <v>594.66999999999996</v>
      </c>
      <c r="G21" s="10">
        <f t="shared" si="2"/>
        <v>2973.35</v>
      </c>
      <c r="H21" s="11">
        <v>0</v>
      </c>
      <c r="I21" s="12">
        <f t="shared" si="3"/>
        <v>2973.35</v>
      </c>
      <c r="J21" s="29"/>
    </row>
    <row r="22" spans="1:10" s="2" customFormat="1" ht="27.6" customHeight="1" x14ac:dyDescent="0.25">
      <c r="A22" s="28">
        <v>7</v>
      </c>
      <c r="B22" s="8" t="s">
        <v>17</v>
      </c>
      <c r="C22" s="8" t="s">
        <v>45</v>
      </c>
      <c r="D22" s="8" t="s">
        <v>41</v>
      </c>
      <c r="E22" s="8">
        <v>5</v>
      </c>
      <c r="F22" s="9">
        <v>290.60000000000002</v>
      </c>
      <c r="G22" s="10">
        <f t="shared" si="2"/>
        <v>1453</v>
      </c>
      <c r="H22" s="11"/>
      <c r="I22" s="12">
        <f t="shared" si="3"/>
        <v>1453</v>
      </c>
      <c r="J22" s="29"/>
    </row>
    <row r="23" spans="1:10" ht="28.15" customHeight="1" x14ac:dyDescent="0.25">
      <c r="A23" s="28">
        <v>9</v>
      </c>
      <c r="B23" s="8" t="s">
        <v>20</v>
      </c>
      <c r="C23" s="8" t="s">
        <v>46</v>
      </c>
      <c r="D23" s="8" t="s">
        <v>41</v>
      </c>
      <c r="E23" s="8">
        <v>2.5</v>
      </c>
      <c r="F23" s="9">
        <v>209.47</v>
      </c>
      <c r="G23" s="10">
        <f t="shared" si="2"/>
        <v>523.67499999999995</v>
      </c>
      <c r="H23" s="11">
        <v>0</v>
      </c>
      <c r="I23" s="12">
        <f t="shared" si="3"/>
        <v>523.67499999999995</v>
      </c>
      <c r="J23" s="29"/>
    </row>
    <row r="24" spans="1:10" x14ac:dyDescent="0.25">
      <c r="A24" s="28"/>
      <c r="B24" s="8"/>
      <c r="C24" s="8"/>
      <c r="D24" s="8"/>
      <c r="E24" s="8"/>
      <c r="F24" s="9"/>
      <c r="G24" s="10">
        <f>+SUM(G17:G23)</f>
        <v>11046.975</v>
      </c>
      <c r="H24" s="11">
        <f>+SUM(H17:H23)</f>
        <v>0</v>
      </c>
      <c r="I24" s="12">
        <f>+G24-H24</f>
        <v>11046.975</v>
      </c>
      <c r="J24" s="32"/>
    </row>
    <row r="25" spans="1:10" x14ac:dyDescent="0.25">
      <c r="A25" s="28">
        <v>37</v>
      </c>
      <c r="B25" s="8" t="s">
        <v>8</v>
      </c>
      <c r="C25" s="8" t="s">
        <v>47</v>
      </c>
      <c r="D25" s="8" t="s">
        <v>41</v>
      </c>
      <c r="E25" s="8">
        <v>5</v>
      </c>
      <c r="F25" s="9">
        <v>336.54</v>
      </c>
      <c r="G25" s="10">
        <f>+E25*F25</f>
        <v>1682.7</v>
      </c>
      <c r="H25" s="11"/>
      <c r="I25" s="12">
        <f>+G25-H25</f>
        <v>1682.7</v>
      </c>
      <c r="J25" s="29"/>
    </row>
    <row r="26" spans="1:10" x14ac:dyDescent="0.25">
      <c r="A26" s="28"/>
      <c r="B26" s="8"/>
      <c r="C26" s="8"/>
      <c r="D26" s="8"/>
      <c r="E26" s="8"/>
      <c r="F26" s="9"/>
      <c r="G26" s="10">
        <f>+G25</f>
        <v>1682.7</v>
      </c>
      <c r="H26" s="11">
        <f>+H25</f>
        <v>0</v>
      </c>
      <c r="I26" s="12">
        <f t="shared" si="3"/>
        <v>1682.7</v>
      </c>
      <c r="J26" s="31"/>
    </row>
    <row r="27" spans="1:10" x14ac:dyDescent="0.25">
      <c r="A27" s="30">
        <v>39</v>
      </c>
      <c r="B27" s="13" t="s">
        <v>9</v>
      </c>
      <c r="C27" s="13" t="s">
        <v>48</v>
      </c>
      <c r="D27" s="13" t="s">
        <v>41</v>
      </c>
      <c r="E27" s="13">
        <v>5</v>
      </c>
      <c r="F27" s="14">
        <v>296.54000000000002</v>
      </c>
      <c r="G27" s="15">
        <f>+E27*F27</f>
        <v>1482.7</v>
      </c>
      <c r="H27" s="16"/>
      <c r="I27" s="12">
        <f>+G27-H27</f>
        <v>1482.7</v>
      </c>
      <c r="J27" s="29"/>
    </row>
    <row r="28" spans="1:10" x14ac:dyDescent="0.25">
      <c r="A28" s="28"/>
      <c r="B28" s="8"/>
      <c r="C28" s="8"/>
      <c r="D28" s="8"/>
      <c r="E28" s="8"/>
      <c r="F28" s="9"/>
      <c r="G28" s="10">
        <f>+G27</f>
        <v>1482.7</v>
      </c>
      <c r="H28" s="11">
        <f>+H27</f>
        <v>0</v>
      </c>
      <c r="I28" s="12">
        <f t="shared" si="3"/>
        <v>1482.7</v>
      </c>
      <c r="J28" s="31"/>
    </row>
    <row r="29" spans="1:10" ht="15.75" thickBot="1" x14ac:dyDescent="0.3">
      <c r="A29" s="33"/>
      <c r="B29" s="34" t="s">
        <v>49</v>
      </c>
      <c r="C29" s="34"/>
      <c r="D29" s="34"/>
      <c r="E29" s="34"/>
      <c r="F29" s="34"/>
      <c r="G29" s="35">
        <f>+G16+G24+G26+G28</f>
        <v>23891.4378</v>
      </c>
      <c r="H29" s="35">
        <f>+H16+H24+H26+H28</f>
        <v>0</v>
      </c>
      <c r="I29" s="35">
        <f>+I16+I24+I26+I28</f>
        <v>23891.4378</v>
      </c>
      <c r="J29" s="38"/>
    </row>
    <row r="30" spans="1:10" x14ac:dyDescent="0.25">
      <c r="A30" s="3"/>
      <c r="B30" s="3"/>
      <c r="C30" s="3"/>
      <c r="D30" s="3"/>
      <c r="E30" s="3"/>
      <c r="F30" s="3"/>
      <c r="G30" s="4"/>
      <c r="I30" s="3"/>
      <c r="J30" s="3"/>
    </row>
    <row r="32" spans="1:10" x14ac:dyDescent="0.25">
      <c r="I32" s="18"/>
      <c r="J32" s="18"/>
    </row>
    <row r="34" spans="6:9" x14ac:dyDescent="0.25">
      <c r="F34" s="18"/>
    </row>
    <row r="35" spans="6:9" x14ac:dyDescent="0.25">
      <c r="H35" s="19"/>
      <c r="I35" s="21"/>
    </row>
    <row r="36" spans="6:9" x14ac:dyDescent="0.25">
      <c r="H36" s="20"/>
    </row>
    <row r="38" spans="6:9" x14ac:dyDescent="0.25">
      <c r="F38" s="18"/>
    </row>
  </sheetData>
  <mergeCells count="4">
    <mergeCell ref="A1:J1"/>
    <mergeCell ref="A2:J2"/>
    <mergeCell ref="A3:J3"/>
    <mergeCell ref="A4:J4"/>
  </mergeCells>
  <printOptions horizontalCentered="1"/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aguinaldo 2020</vt:lpstr>
      <vt:lpstr>prima vacacional 2020</vt:lpstr>
      <vt:lpstr>'aguinaldo 2020'!Área_de_impresión</vt:lpstr>
      <vt:lpstr>'prima vacacional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Ramos</dc:creator>
  <cp:lastModifiedBy>523221175754</cp:lastModifiedBy>
  <cp:lastPrinted>2021-02-04T19:17:30Z</cp:lastPrinted>
  <dcterms:created xsi:type="dcterms:W3CDTF">2015-09-04T16:49:03Z</dcterms:created>
  <dcterms:modified xsi:type="dcterms:W3CDTF">2022-10-26T15:40:02Z</dcterms:modified>
</cp:coreProperties>
</file>